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MNE\Obrasci\"/>
    </mc:Choice>
  </mc:AlternateContent>
  <xr:revisionPtr revIDLastSave="0" documentId="13_ncr:1_{C30CEBD9-60E8-45DB-8E12-4DAF16024348}" xr6:coauthVersionLast="47" xr6:coauthVersionMax="47" xr10:uidLastSave="{00000000-0000-0000-0000-000000000000}"/>
  <bookViews>
    <workbookView xWindow="-105" yWindow="570" windowWidth="27345" windowHeight="14115" xr2:uid="{4AD05B81-66E6-4217-82CA-EF68A95DDC6D}"/>
  </bookViews>
  <sheets>
    <sheet name="FINANCIJSKI PLA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8" i="1" l="1"/>
  <c r="M37" i="1"/>
  <c r="E113" i="1"/>
  <c r="F123" i="1"/>
  <c r="E123" i="1"/>
  <c r="E125" i="1" s="1"/>
  <c r="L105" i="1" l="1"/>
  <c r="K105" i="1"/>
  <c r="J105" i="1"/>
  <c r="L71" i="1"/>
  <c r="K71" i="1"/>
  <c r="J71" i="1"/>
  <c r="L54" i="1"/>
  <c r="K54" i="1"/>
  <c r="J54" i="1"/>
  <c r="L37" i="1"/>
  <c r="K37" i="1"/>
  <c r="J37" i="1"/>
  <c r="L88" i="1"/>
  <c r="K88" i="1"/>
  <c r="J88" i="1"/>
  <c r="L18" i="1"/>
  <c r="K18" i="1"/>
  <c r="J18" i="1"/>
  <c r="M79" i="1"/>
  <c r="M80" i="1"/>
  <c r="M81" i="1"/>
  <c r="M82" i="1"/>
  <c r="M83" i="1"/>
  <c r="M84" i="1"/>
  <c r="M85" i="1"/>
  <c r="M86" i="1"/>
  <c r="M87" i="1"/>
  <c r="M62" i="1"/>
  <c r="M63" i="1"/>
  <c r="M64" i="1"/>
  <c r="M65" i="1"/>
  <c r="M66" i="1"/>
  <c r="M67" i="1"/>
  <c r="M68" i="1"/>
  <c r="M69" i="1"/>
  <c r="M70" i="1"/>
  <c r="F10" i="1"/>
  <c r="M10" i="1" s="1"/>
  <c r="F11" i="1"/>
  <c r="M11" i="1" s="1"/>
  <c r="F12" i="1"/>
  <c r="M12" i="1" s="1"/>
  <c r="F13" i="1"/>
  <c r="M13" i="1" s="1"/>
  <c r="F14" i="1"/>
  <c r="M14" i="1" s="1"/>
  <c r="F15" i="1"/>
  <c r="M15" i="1" s="1"/>
  <c r="F16" i="1"/>
  <c r="M16" i="1" s="1"/>
  <c r="F17" i="1"/>
  <c r="M17" i="1" s="1"/>
  <c r="M95" i="1"/>
  <c r="M28" i="1"/>
  <c r="M29" i="1"/>
  <c r="M30" i="1"/>
  <c r="M31" i="1"/>
  <c r="M32" i="1"/>
  <c r="M33" i="1"/>
  <c r="M34" i="1"/>
  <c r="M35" i="1"/>
  <c r="M36" i="1"/>
  <c r="F9" i="1"/>
  <c r="M9" i="1" s="1"/>
  <c r="F8" i="1"/>
  <c r="M8" i="1" s="1"/>
  <c r="M96" i="1"/>
  <c r="M97" i="1"/>
  <c r="M98" i="1"/>
  <c r="M99" i="1"/>
  <c r="M100" i="1"/>
  <c r="M101" i="1"/>
  <c r="M102" i="1"/>
  <c r="M103" i="1"/>
  <c r="M104" i="1"/>
  <c r="M78" i="1"/>
  <c r="M61" i="1"/>
  <c r="M53" i="1"/>
  <c r="M52" i="1"/>
  <c r="M51" i="1"/>
  <c r="M50" i="1"/>
  <c r="M49" i="1"/>
  <c r="M48" i="1"/>
  <c r="M47" i="1"/>
  <c r="M46" i="1"/>
  <c r="M45" i="1"/>
  <c r="M27" i="1"/>
  <c r="M44" i="1"/>
  <c r="K112" i="1" l="1"/>
  <c r="K113" i="1" s="1"/>
  <c r="K120" i="1" s="1"/>
  <c r="I112" i="1"/>
  <c r="I113" i="1" s="1"/>
  <c r="J120" i="1" s="1"/>
  <c r="G112" i="1"/>
  <c r="G113" i="1" s="1"/>
  <c r="H120" i="1" s="1"/>
  <c r="M88" i="1"/>
  <c r="M71" i="1"/>
  <c r="M105" i="1"/>
  <c r="M54" i="1"/>
  <c r="C112" i="1" l="1"/>
  <c r="C113" i="1" l="1"/>
  <c r="B120" i="1" s="1"/>
  <c r="L120" i="1" l="1"/>
  <c r="M120" i="1"/>
</calcChain>
</file>

<file path=xl/sharedStrings.xml><?xml version="1.0" encoding="utf-8"?>
<sst xmlns="http://schemas.openxmlformats.org/spreadsheetml/2006/main" count="110" uniqueCount="75">
  <si>
    <t>Redni broj</t>
  </si>
  <si>
    <t>Ime i prezime</t>
  </si>
  <si>
    <t>A. Bruto I</t>
  </si>
  <si>
    <t>C. Bruto II (A+B)</t>
  </si>
  <si>
    <t>E. Broj mjeseci rada na projektu</t>
  </si>
  <si>
    <t>F. Pozicija</t>
  </si>
  <si>
    <t>UKUPNO</t>
  </si>
  <si>
    <t>TROŠKOVI PLATA OSOBLJA</t>
  </si>
  <si>
    <t>Redni broj troška</t>
  </si>
  <si>
    <t>A. Broj sati/dana rada na projektu</t>
  </si>
  <si>
    <t>B. Sat ili dan</t>
  </si>
  <si>
    <t>C. Cijena rada</t>
  </si>
  <si>
    <t>dan</t>
  </si>
  <si>
    <t>TROŠKOVI OPREME</t>
  </si>
  <si>
    <t>Naziv opreme</t>
  </si>
  <si>
    <t>B. Količina</t>
  </si>
  <si>
    <t>Trošak opreme (A x B)</t>
  </si>
  <si>
    <t>Naziv projekta</t>
  </si>
  <si>
    <t>TROŠKOVI MATERIJALA I SITNOG INVENTARA</t>
  </si>
  <si>
    <t>Naziv materijala / sitnog inventara</t>
  </si>
  <si>
    <t>Trošak materijala / sitnog inventara (A x B)</t>
  </si>
  <si>
    <t>INDIREKTNI TROŠKOVI</t>
  </si>
  <si>
    <t>A. Primjenjiva fiksna stopa</t>
  </si>
  <si>
    <t>Ukupna vrijednost direktnih troškova projekta</t>
  </si>
  <si>
    <t>C. Kotizacija (ako je primjenjivo)</t>
  </si>
  <si>
    <t>B. Iznos dnevnice (ako je primjenjivo)</t>
  </si>
  <si>
    <t xml:space="preserve">POREZ NA DODATNU VRIJEDNOST (PDV) </t>
  </si>
  <si>
    <t>Naziv prihvatljivog troška</t>
  </si>
  <si>
    <t>A. Iznos prihvatljivog troška s PDV-om</t>
  </si>
  <si>
    <t xml:space="preserve">B. Iznos PDV-a </t>
  </si>
  <si>
    <t>C. Iznos prihvatljivog troška bez PDV-a</t>
  </si>
  <si>
    <t>Trošak PDV-a (A-B)</t>
  </si>
  <si>
    <t>UKUPNI PRIHVATLJIVI TROŠKOVI</t>
  </si>
  <si>
    <t>SREDSTVA PODNOSIOCA</t>
  </si>
  <si>
    <t>UDIO PROGRAMA (%)</t>
  </si>
  <si>
    <t>UDIO PODNOSIOCA (%)</t>
  </si>
  <si>
    <t>Napomena: Indirektni troškovi nastali direktno kao posljedica sprovođenja projekta kod podnosioca obračunavaju se po fiksnoj stopi do visine od 7% iznosa ukupne vrijednosti prihvatljivih direktnih troškova projekta.</t>
  </si>
  <si>
    <t>A. Nabavna vrijednost bez PDV-a</t>
  </si>
  <si>
    <t>Dodatno objašnjenje</t>
  </si>
  <si>
    <t>FINANSIJSKI PLAN PROJEKTA</t>
  </si>
  <si>
    <t>B. Dodaci na platu</t>
  </si>
  <si>
    <t>D. Postotak uključenosti u projekat</t>
  </si>
  <si>
    <t>Naziv usluge/konsultanta</t>
  </si>
  <si>
    <t>Trošak usluge/konsultanta (A x C)</t>
  </si>
  <si>
    <t>A.Troškovi prevoza</t>
  </si>
  <si>
    <t>Napomena: Porez na dodatnu vrijednost (PDV) samo ukoliko podnosilac iz bilo kojeg razloga ne može zatražiti povraćaj PDV-a.</t>
  </si>
  <si>
    <t>Voditelj projekta</t>
  </si>
  <si>
    <t>Tehničar</t>
  </si>
  <si>
    <t>Potrebno je priložti zanje 3 platne liste koje prethode mjesecu u kojem se prijavljuje projekat i prijedlog ugovora (nepotpisan) za svaku novu osobu koja će biti zaposlena na projektu.                                                                                                                                                                                                                                                                                                                   Napomena: Troškovi plata osoblja mogu činiti max. 60% ukupnog iznosa koji dodjeljuje Program</t>
  </si>
  <si>
    <t>TROŠKOVI EKSTERNIH USLUGA</t>
  </si>
  <si>
    <t>TROŠKOVI OSPOSOBLJAVANJA</t>
  </si>
  <si>
    <t xml:space="preserve"> Napomena: Troškovi eksternih usluga mogu činiti max. 20% ukupnog iznosa koji dodjeljuje Program</t>
  </si>
  <si>
    <t>TBD</t>
  </si>
  <si>
    <t>1. godina</t>
  </si>
  <si>
    <t>2. godina</t>
  </si>
  <si>
    <t>Ukupan trošak po osobi (C x D x E)</t>
  </si>
  <si>
    <t>3. godina</t>
  </si>
  <si>
    <t xml:space="preserve">UKUPAN TROŠAK PLATA </t>
  </si>
  <si>
    <t>Trošak osposobljavanja po osobi (A+B+C)</t>
  </si>
  <si>
    <t>UKUPNI TROŠKOVI OSPOSOBLJAVANJA</t>
  </si>
  <si>
    <t>Ime i Prezime / Naziv osposobljavanja</t>
  </si>
  <si>
    <t>UKUPNA  SREDSTVA PROGRAMA</t>
  </si>
  <si>
    <t>Troškovi materijala i sitnog inventara odnose se za materijale i uređaje čija je jedinična vrijednost manja od 300,00 eura bez PDV-A.                                                                                                                                                       Napomena: Troškovi materijala i sitnog inventara mogu činiti max. 10% ukupnog iznosa koji dodjeljuje Program</t>
  </si>
  <si>
    <t>1. godina direktni troškovi</t>
  </si>
  <si>
    <t>2. godina direktni troškovi</t>
  </si>
  <si>
    <t>3. godina direktni troškovi</t>
  </si>
  <si>
    <t>UKUPNO INDIREKTNI TROŠKOVI</t>
  </si>
  <si>
    <t>Pod stavku oprema spada oprema čija je jedinična vrijednost veća od 300,00 eura bez PDV-a.                                                                                                                                                                                                                             Napomena: Troškovi opreme mogu činiti max. 50% ukupnog iznosa koji dodjeljuje Program</t>
  </si>
  <si>
    <t>Naziv preduzeća</t>
  </si>
  <si>
    <t>PROGRAM ZA JAČANJE INOVATIVNOSTI NOVOOSNOVANIH ILI POSTOJEĆIH MMSP</t>
  </si>
  <si>
    <t>Osposobljavanje se odnosi na odlazak na stručne skupove i konferencije. Troškovi osposobljavanja za novoosnovana preduzeća i postojeća preduzeća uključuju troškove prevoza, dnevnice i kotizacije.                                                                                                                                                                                                                                               Napomena: Troškovi osposobljavanja mogu činiti max. 10% ukupnog iznosa koji dodjeljuje Program</t>
  </si>
  <si>
    <t>Petar Petrović</t>
  </si>
  <si>
    <t>Marija Marković</t>
  </si>
  <si>
    <t>Troškovi dobijanja, potvrđivanja i zaštite patenata (Janko Janković)</t>
  </si>
  <si>
    <t>Marko Marković / Strateško planiranje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</si>
</sst>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EUR]\ 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42BA86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164" fontId="0" fillId="0" borderId="1" xfId="0" applyNumberFormat="1" applyBorder="1"/>
    <xf numFmtId="9" fontId="0" fillId="0" borderId="1" xfId="0" applyNumberFormat="1" applyBorder="1"/>
    <xf numFmtId="0" fontId="2" fillId="0" borderId="0" xfId="0" applyFont="1" applyAlignment="1">
      <alignment vertical="top"/>
    </xf>
    <xf numFmtId="0" fontId="0" fillId="0" borderId="0" xfId="0" applyAlignment="1">
      <alignment vertical="top"/>
    </xf>
    <xf numFmtId="164" fontId="0" fillId="0" borderId="0" xfId="0" applyNumberFormat="1"/>
    <xf numFmtId="164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2" fontId="1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164" fontId="1" fillId="0" borderId="0" xfId="0" applyNumberFormat="1" applyFont="1"/>
    <xf numFmtId="0" fontId="1" fillId="0" borderId="0" xfId="0" applyFont="1"/>
    <xf numFmtId="0" fontId="0" fillId="0" borderId="1" xfId="0" applyBorder="1" applyAlignment="1">
      <alignment horizontal="center"/>
    </xf>
    <xf numFmtId="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4" xfId="0" applyBorder="1"/>
    <xf numFmtId="164" fontId="1" fillId="0" borderId="1" xfId="0" applyNumberFormat="1" applyFont="1" applyBorder="1"/>
    <xf numFmtId="4" fontId="0" fillId="0" borderId="0" xfId="0" applyNumberFormat="1"/>
    <xf numFmtId="164" fontId="1" fillId="0" borderId="2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0" fillId="0" borderId="4" xfId="0" applyBorder="1"/>
    <xf numFmtId="0" fontId="1" fillId="0" borderId="4" xfId="0" applyFont="1" applyBorder="1" applyAlignment="1">
      <alignment horizontal="center"/>
    </xf>
    <xf numFmtId="0" fontId="0" fillId="0" borderId="3" xfId="0" applyBorder="1"/>
    <xf numFmtId="0" fontId="2" fillId="0" borderId="2" xfId="0" applyFont="1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2" xfId="0" applyBorder="1"/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164" fontId="0" fillId="4" borderId="1" xfId="0" applyNumberFormat="1" applyFill="1" applyBorder="1" applyAlignment="1">
      <alignment horizontal="center"/>
    </xf>
    <xf numFmtId="0" fontId="0" fillId="2" borderId="1" xfId="0" applyFill="1" applyBorder="1"/>
    <xf numFmtId="164" fontId="0" fillId="2" borderId="1" xfId="0" applyNumberFormat="1" applyFill="1" applyBorder="1"/>
    <xf numFmtId="0" fontId="2" fillId="3" borderId="2" xfId="0" applyFont="1" applyFill="1" applyBorder="1" applyAlignment="1">
      <alignment horizontal="left" vertical="top" wrapText="1"/>
    </xf>
    <xf numFmtId="0" fontId="2" fillId="3" borderId="3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9" fontId="0" fillId="3" borderId="1" xfId="0" applyNumberFormat="1" applyFill="1" applyBorder="1"/>
    <xf numFmtId="164" fontId="0" fillId="3" borderId="2" xfId="0" applyNumberFormat="1" applyFill="1" applyBorder="1"/>
    <xf numFmtId="0" fontId="0" fillId="3" borderId="3" xfId="0" applyFill="1" applyBorder="1"/>
    <xf numFmtId="0" fontId="0" fillId="3" borderId="4" xfId="0" applyFill="1" applyBorder="1"/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81D98-6FDB-4A2D-B6BA-FAECEB054921}">
  <dimension ref="B1:Q125"/>
  <sheetViews>
    <sheetView tabSelected="1" topLeftCell="A110" zoomScale="80" zoomScaleNormal="80" workbookViewId="0">
      <selection activeCell="C78" sqref="C78:F78"/>
    </sheetView>
  </sheetViews>
  <sheetFormatPr defaultRowHeight="15" x14ac:dyDescent="0.25"/>
  <cols>
    <col min="2" max="2" width="18.42578125" customWidth="1"/>
    <col min="3" max="3" width="15.7109375" customWidth="1"/>
    <col min="4" max="4" width="10.7109375" customWidth="1"/>
    <col min="5" max="5" width="16.5703125" customWidth="1"/>
    <col min="6" max="6" width="15.42578125" customWidth="1"/>
    <col min="7" max="7" width="19.7109375" customWidth="1"/>
    <col min="8" max="8" width="13.28515625" customWidth="1"/>
    <col min="9" max="12" width="16.28515625" customWidth="1"/>
    <col min="13" max="13" width="24" customWidth="1"/>
    <col min="14" max="14" width="0.28515625" customWidth="1"/>
    <col min="17" max="17" width="13.140625" bestFit="1" customWidth="1"/>
  </cols>
  <sheetData>
    <row r="1" spans="2:13" ht="36" customHeight="1" x14ac:dyDescent="0.25">
      <c r="B1" s="33" t="s">
        <v>69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2:13" ht="29.25" customHeight="1" x14ac:dyDescent="0.25">
      <c r="B2" s="35" t="s">
        <v>17</v>
      </c>
      <c r="C2" s="30"/>
      <c r="D2" s="26"/>
      <c r="E2" s="26"/>
      <c r="F2" s="26"/>
      <c r="G2" s="26"/>
      <c r="H2" s="26"/>
      <c r="I2" s="26"/>
      <c r="J2" s="26"/>
      <c r="K2" s="26"/>
      <c r="L2" s="26"/>
      <c r="M2" s="24"/>
    </row>
    <row r="3" spans="2:13" ht="28.5" customHeight="1" x14ac:dyDescent="0.25">
      <c r="B3" s="35" t="s">
        <v>68</v>
      </c>
      <c r="C3" s="30"/>
      <c r="D3" s="26"/>
      <c r="E3" s="26"/>
      <c r="F3" s="26"/>
      <c r="G3" s="26"/>
      <c r="H3" s="26"/>
      <c r="I3" s="26"/>
      <c r="J3" s="26"/>
      <c r="K3" s="26"/>
      <c r="L3" s="26"/>
      <c r="M3" s="24"/>
    </row>
    <row r="4" spans="2:13" ht="28.5" customHeight="1" x14ac:dyDescent="0.25">
      <c r="B4" s="36" t="s">
        <v>39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8"/>
    </row>
    <row r="6" spans="2:13" ht="26.25" customHeight="1" x14ac:dyDescent="0.25">
      <c r="B6" s="39" t="s">
        <v>7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</row>
    <row r="7" spans="2:13" ht="61.5" customHeight="1" x14ac:dyDescent="0.25">
      <c r="B7" s="41" t="s">
        <v>0</v>
      </c>
      <c r="C7" s="41" t="s">
        <v>1</v>
      </c>
      <c r="D7" s="41" t="s">
        <v>2</v>
      </c>
      <c r="E7" s="41" t="s">
        <v>40</v>
      </c>
      <c r="F7" s="41" t="s">
        <v>3</v>
      </c>
      <c r="G7" s="41" t="s">
        <v>41</v>
      </c>
      <c r="H7" s="41" t="s">
        <v>4</v>
      </c>
      <c r="I7" s="41" t="s">
        <v>5</v>
      </c>
      <c r="J7" s="41" t="s">
        <v>53</v>
      </c>
      <c r="K7" s="41" t="s">
        <v>54</v>
      </c>
      <c r="L7" s="41" t="s">
        <v>56</v>
      </c>
      <c r="M7" s="41" t="s">
        <v>55</v>
      </c>
    </row>
    <row r="8" spans="2:13" x14ac:dyDescent="0.25">
      <c r="B8" s="13">
        <v>1</v>
      </c>
      <c r="C8" s="13" t="s">
        <v>71</v>
      </c>
      <c r="D8" s="13">
        <v>1000</v>
      </c>
      <c r="E8" s="13">
        <v>500</v>
      </c>
      <c r="F8" s="42">
        <f>D8+E8</f>
        <v>1500</v>
      </c>
      <c r="G8" s="14">
        <v>1</v>
      </c>
      <c r="H8" s="13">
        <v>8</v>
      </c>
      <c r="I8" s="13" t="s">
        <v>46</v>
      </c>
      <c r="J8" s="13">
        <v>1500</v>
      </c>
      <c r="K8" s="13">
        <v>7500</v>
      </c>
      <c r="L8" s="13">
        <v>3000</v>
      </c>
      <c r="M8" s="42">
        <f t="shared" ref="M8:M17" si="0">F8*G8*H8</f>
        <v>12000</v>
      </c>
    </row>
    <row r="9" spans="2:13" x14ac:dyDescent="0.25">
      <c r="B9" s="13">
        <v>2</v>
      </c>
      <c r="C9" s="13" t="s">
        <v>72</v>
      </c>
      <c r="D9" s="13">
        <v>500</v>
      </c>
      <c r="E9" s="13">
        <v>50</v>
      </c>
      <c r="F9" s="42">
        <f t="shared" ref="F9:F17" si="1">D9+E9</f>
        <v>550</v>
      </c>
      <c r="G9" s="14">
        <v>0.4</v>
      </c>
      <c r="H9" s="13">
        <v>3</v>
      </c>
      <c r="I9" s="13" t="s">
        <v>47</v>
      </c>
      <c r="J9" s="13"/>
      <c r="K9" s="13">
        <v>660</v>
      </c>
      <c r="L9" s="13"/>
      <c r="M9" s="42">
        <f t="shared" si="0"/>
        <v>660</v>
      </c>
    </row>
    <row r="10" spans="2:13" x14ac:dyDescent="0.25">
      <c r="B10" s="13"/>
      <c r="C10" s="1" t="s">
        <v>52</v>
      </c>
      <c r="D10" s="1"/>
      <c r="E10" s="1"/>
      <c r="F10" s="42">
        <f t="shared" si="1"/>
        <v>0</v>
      </c>
      <c r="G10" s="3">
        <v>1</v>
      </c>
      <c r="H10" s="1"/>
      <c r="I10" s="1"/>
      <c r="J10" s="1"/>
      <c r="K10" s="1"/>
      <c r="L10" s="1"/>
      <c r="M10" s="42">
        <f t="shared" si="0"/>
        <v>0</v>
      </c>
    </row>
    <row r="11" spans="2:13" x14ac:dyDescent="0.25">
      <c r="B11" s="13"/>
      <c r="C11" s="1" t="s">
        <v>52</v>
      </c>
      <c r="D11" s="1"/>
      <c r="E11" s="1"/>
      <c r="F11" s="42">
        <f t="shared" si="1"/>
        <v>0</v>
      </c>
      <c r="G11" s="3">
        <v>1</v>
      </c>
      <c r="H11" s="1"/>
      <c r="I11" s="1"/>
      <c r="J11" s="1"/>
      <c r="K11" s="1"/>
      <c r="L11" s="1"/>
      <c r="M11" s="42">
        <f t="shared" si="0"/>
        <v>0</v>
      </c>
    </row>
    <row r="12" spans="2:13" x14ac:dyDescent="0.25">
      <c r="B12" s="13"/>
      <c r="C12" s="1"/>
      <c r="D12" s="1"/>
      <c r="E12" s="1"/>
      <c r="F12" s="42">
        <f t="shared" si="1"/>
        <v>0</v>
      </c>
      <c r="G12" s="3">
        <v>0.5</v>
      </c>
      <c r="H12" s="1"/>
      <c r="I12" s="1"/>
      <c r="J12" s="1"/>
      <c r="K12" s="1"/>
      <c r="L12" s="1"/>
      <c r="M12" s="42">
        <f t="shared" si="0"/>
        <v>0</v>
      </c>
    </row>
    <row r="13" spans="2:13" x14ac:dyDescent="0.25">
      <c r="B13" s="13"/>
      <c r="C13" s="1"/>
      <c r="D13" s="1"/>
      <c r="E13" s="1"/>
      <c r="F13" s="42">
        <f t="shared" si="1"/>
        <v>0</v>
      </c>
      <c r="G13" s="3">
        <v>0.5</v>
      </c>
      <c r="H13" s="1"/>
      <c r="I13" s="1"/>
      <c r="J13" s="1"/>
      <c r="K13" s="1"/>
      <c r="L13" s="1"/>
      <c r="M13" s="42">
        <f t="shared" si="0"/>
        <v>0</v>
      </c>
    </row>
    <row r="14" spans="2:13" x14ac:dyDescent="0.25">
      <c r="B14" s="13"/>
      <c r="C14" s="1"/>
      <c r="D14" s="1"/>
      <c r="E14" s="1"/>
      <c r="F14" s="42">
        <f t="shared" si="1"/>
        <v>0</v>
      </c>
      <c r="G14" s="3">
        <v>0.5</v>
      </c>
      <c r="H14" s="1"/>
      <c r="I14" s="1"/>
      <c r="J14" s="1"/>
      <c r="K14" s="1"/>
      <c r="L14" s="1"/>
      <c r="M14" s="42">
        <f t="shared" si="0"/>
        <v>0</v>
      </c>
    </row>
    <row r="15" spans="2:13" x14ac:dyDescent="0.25">
      <c r="B15" s="13"/>
      <c r="C15" s="1"/>
      <c r="D15" s="1"/>
      <c r="E15" s="1"/>
      <c r="F15" s="42">
        <f t="shared" si="1"/>
        <v>0</v>
      </c>
      <c r="G15" s="3">
        <v>0.5</v>
      </c>
      <c r="H15" s="1"/>
      <c r="I15" s="1"/>
      <c r="J15" s="1"/>
      <c r="K15" s="1"/>
      <c r="L15" s="1"/>
      <c r="M15" s="42">
        <f t="shared" si="0"/>
        <v>0</v>
      </c>
    </row>
    <row r="16" spans="2:13" x14ac:dyDescent="0.25">
      <c r="B16" s="13"/>
      <c r="C16" s="1"/>
      <c r="D16" s="1"/>
      <c r="E16" s="1"/>
      <c r="F16" s="42">
        <f t="shared" si="1"/>
        <v>0</v>
      </c>
      <c r="G16" s="3">
        <v>0.5</v>
      </c>
      <c r="H16" s="1"/>
      <c r="I16" s="1"/>
      <c r="J16" s="1"/>
      <c r="K16" s="1"/>
      <c r="L16" s="1"/>
      <c r="M16" s="42">
        <f t="shared" si="0"/>
        <v>0</v>
      </c>
    </row>
    <row r="17" spans="2:13" x14ac:dyDescent="0.25">
      <c r="B17" s="13"/>
      <c r="C17" s="1"/>
      <c r="D17" s="1"/>
      <c r="E17" s="1"/>
      <c r="F17" s="42">
        <f t="shared" si="1"/>
        <v>0</v>
      </c>
      <c r="G17" s="3">
        <v>0.5</v>
      </c>
      <c r="H17" s="1"/>
      <c r="I17" s="1"/>
      <c r="J17" s="1"/>
      <c r="K17" s="1"/>
      <c r="L17" s="1"/>
      <c r="M17" s="42">
        <f t="shared" si="0"/>
        <v>0</v>
      </c>
    </row>
    <row r="18" spans="2:13" ht="39" customHeight="1" x14ac:dyDescent="0.25">
      <c r="B18" s="43"/>
      <c r="C18" s="43" t="s">
        <v>57</v>
      </c>
      <c r="D18" s="43"/>
      <c r="E18" s="43"/>
      <c r="F18" s="43"/>
      <c r="G18" s="43"/>
      <c r="H18" s="43"/>
      <c r="I18" s="43"/>
      <c r="J18" s="43">
        <f>J8+J9+J10+J11+J12+J13+J14+J15+J16+J17</f>
        <v>1500</v>
      </c>
      <c r="K18" s="43">
        <f>K8+K9+K10+K11+K12+K13+K14+K15+K16+K17</f>
        <v>8160</v>
      </c>
      <c r="L18" s="43">
        <f>L8+L9+L10+L11+L12+L13+L14+L15+L16+L17</f>
        <v>3000</v>
      </c>
      <c r="M18" s="44">
        <f>M8+M9+M10+M11+M12+M13+M14+M15+M16+M17</f>
        <v>12660</v>
      </c>
    </row>
    <row r="19" spans="2:13" ht="50.25" customHeight="1" x14ac:dyDescent="0.25">
      <c r="B19" s="45" t="s">
        <v>48</v>
      </c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</row>
    <row r="20" spans="2:13" ht="43.5" customHeight="1" x14ac:dyDescent="0.25">
      <c r="B20" s="27" t="s">
        <v>38</v>
      </c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9"/>
    </row>
    <row r="25" spans="2:13" ht="34.5" customHeight="1" x14ac:dyDescent="0.25">
      <c r="B25" s="39" t="s">
        <v>13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</row>
    <row r="26" spans="2:13" ht="45" x14ac:dyDescent="0.25">
      <c r="B26" s="41" t="s">
        <v>8</v>
      </c>
      <c r="C26" s="41" t="s">
        <v>14</v>
      </c>
      <c r="D26" s="41"/>
      <c r="E26" s="41"/>
      <c r="F26" s="41"/>
      <c r="G26" s="41" t="s">
        <v>37</v>
      </c>
      <c r="H26" s="41" t="s">
        <v>15</v>
      </c>
      <c r="I26" s="41"/>
      <c r="J26" s="41" t="s">
        <v>53</v>
      </c>
      <c r="K26" s="41" t="s">
        <v>54</v>
      </c>
      <c r="L26" s="41" t="s">
        <v>56</v>
      </c>
      <c r="M26" s="41" t="s">
        <v>16</v>
      </c>
    </row>
    <row r="27" spans="2:13" x14ac:dyDescent="0.25">
      <c r="B27" s="1"/>
      <c r="C27" s="30"/>
      <c r="D27" s="26"/>
      <c r="E27" s="26"/>
      <c r="F27" s="24"/>
      <c r="G27" s="2">
        <v>500</v>
      </c>
      <c r="H27" s="30">
        <v>2</v>
      </c>
      <c r="I27" s="24"/>
      <c r="J27" s="16"/>
      <c r="K27" s="16"/>
      <c r="L27" s="16">
        <v>1000</v>
      </c>
      <c r="M27" s="42">
        <f t="shared" ref="M27:M36" si="2">G27*H27</f>
        <v>1000</v>
      </c>
    </row>
    <row r="28" spans="2:13" x14ac:dyDescent="0.25">
      <c r="B28" s="1"/>
      <c r="C28" s="30"/>
      <c r="D28" s="26"/>
      <c r="E28" s="26"/>
      <c r="F28" s="24"/>
      <c r="G28" s="1"/>
      <c r="H28" s="30"/>
      <c r="I28" s="24"/>
      <c r="J28" s="16"/>
      <c r="K28" s="16"/>
      <c r="L28" s="16"/>
      <c r="M28" s="42">
        <f t="shared" si="2"/>
        <v>0</v>
      </c>
    </row>
    <row r="29" spans="2:13" x14ac:dyDescent="0.25">
      <c r="B29" s="1"/>
      <c r="C29" s="30"/>
      <c r="D29" s="26"/>
      <c r="E29" s="26"/>
      <c r="F29" s="24"/>
      <c r="G29" s="1"/>
      <c r="H29" s="30"/>
      <c r="I29" s="24"/>
      <c r="J29" s="16"/>
      <c r="K29" s="16"/>
      <c r="L29" s="16"/>
      <c r="M29" s="42">
        <f t="shared" si="2"/>
        <v>0</v>
      </c>
    </row>
    <row r="30" spans="2:13" x14ac:dyDescent="0.25">
      <c r="B30" s="1"/>
      <c r="C30" s="30"/>
      <c r="D30" s="26"/>
      <c r="E30" s="26"/>
      <c r="F30" s="24"/>
      <c r="G30" s="1"/>
      <c r="H30" s="30"/>
      <c r="I30" s="24"/>
      <c r="J30" s="16"/>
      <c r="K30" s="16"/>
      <c r="L30" s="16"/>
      <c r="M30" s="42">
        <f t="shared" si="2"/>
        <v>0</v>
      </c>
    </row>
    <row r="31" spans="2:13" x14ac:dyDescent="0.25">
      <c r="B31" s="1"/>
      <c r="C31" s="30"/>
      <c r="D31" s="26"/>
      <c r="E31" s="26"/>
      <c r="F31" s="24"/>
      <c r="G31" s="1"/>
      <c r="H31" s="30"/>
      <c r="I31" s="24"/>
      <c r="J31" s="16"/>
      <c r="K31" s="16"/>
      <c r="L31" s="16"/>
      <c r="M31" s="42">
        <f t="shared" si="2"/>
        <v>0</v>
      </c>
    </row>
    <row r="32" spans="2:13" x14ac:dyDescent="0.25">
      <c r="B32" s="1"/>
      <c r="C32" s="30"/>
      <c r="D32" s="26"/>
      <c r="E32" s="26"/>
      <c r="F32" s="24"/>
      <c r="G32" s="1"/>
      <c r="H32" s="30"/>
      <c r="I32" s="24"/>
      <c r="J32" s="16"/>
      <c r="K32" s="16"/>
      <c r="L32" s="16"/>
      <c r="M32" s="42">
        <f t="shared" si="2"/>
        <v>0</v>
      </c>
    </row>
    <row r="33" spans="2:13" x14ac:dyDescent="0.25">
      <c r="B33" s="1"/>
      <c r="C33" s="30"/>
      <c r="D33" s="26"/>
      <c r="E33" s="26"/>
      <c r="F33" s="24"/>
      <c r="G33" s="1"/>
      <c r="H33" s="30"/>
      <c r="I33" s="24"/>
      <c r="J33" s="16"/>
      <c r="K33" s="16"/>
      <c r="L33" s="16"/>
      <c r="M33" s="42">
        <f t="shared" si="2"/>
        <v>0</v>
      </c>
    </row>
    <row r="34" spans="2:13" x14ac:dyDescent="0.25">
      <c r="B34" s="1"/>
      <c r="C34" s="30"/>
      <c r="D34" s="26"/>
      <c r="E34" s="26"/>
      <c r="F34" s="24"/>
      <c r="G34" s="1"/>
      <c r="H34" s="30"/>
      <c r="I34" s="24"/>
      <c r="J34" s="16"/>
      <c r="K34" s="16"/>
      <c r="L34" s="16"/>
      <c r="M34" s="42">
        <f t="shared" si="2"/>
        <v>0</v>
      </c>
    </row>
    <row r="35" spans="2:13" x14ac:dyDescent="0.25">
      <c r="B35" s="1"/>
      <c r="C35" s="30"/>
      <c r="D35" s="26"/>
      <c r="E35" s="26"/>
      <c r="F35" s="24"/>
      <c r="G35" s="1"/>
      <c r="H35" s="30"/>
      <c r="I35" s="24"/>
      <c r="J35" s="16"/>
      <c r="K35" s="16"/>
      <c r="L35" s="16"/>
      <c r="M35" s="42">
        <f t="shared" si="2"/>
        <v>0</v>
      </c>
    </row>
    <row r="36" spans="2:13" x14ac:dyDescent="0.25">
      <c r="B36" s="1"/>
      <c r="C36" s="30"/>
      <c r="D36" s="26"/>
      <c r="E36" s="26"/>
      <c r="F36" s="24"/>
      <c r="G36" s="1"/>
      <c r="H36" s="30"/>
      <c r="I36" s="24"/>
      <c r="J36" s="16"/>
      <c r="K36" s="16"/>
      <c r="L36" s="16"/>
      <c r="M36" s="42">
        <f t="shared" si="2"/>
        <v>0</v>
      </c>
    </row>
    <row r="37" spans="2:13" ht="26.25" customHeight="1" x14ac:dyDescent="0.25">
      <c r="B37" s="43"/>
      <c r="C37" s="43" t="s">
        <v>6</v>
      </c>
      <c r="D37" s="43"/>
      <c r="E37" s="43"/>
      <c r="F37" s="43"/>
      <c r="G37" s="43"/>
      <c r="H37" s="43"/>
      <c r="I37" s="43"/>
      <c r="J37" s="43">
        <f>J27+J28+J29+J30+J31+J32+J33+J34+J35+J36</f>
        <v>0</v>
      </c>
      <c r="K37" s="43">
        <f>K27+K28+K29+K30+K31+K32+K33+K34+K35+K36</f>
        <v>0</v>
      </c>
      <c r="L37" s="43">
        <f>L27+L28+L29+L30+L31+L32+L33+L34+L35+L36</f>
        <v>1000</v>
      </c>
      <c r="M37" s="44">
        <f>M27+M28+M29+M30+M31+M32+M33+M34+M35+M36</f>
        <v>1000</v>
      </c>
    </row>
    <row r="38" spans="2:13" ht="40.5" customHeight="1" x14ac:dyDescent="0.25">
      <c r="B38" s="45" t="s">
        <v>67</v>
      </c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</row>
    <row r="39" spans="2:13" ht="37.5" customHeight="1" x14ac:dyDescent="0.25">
      <c r="B39" s="27" t="s">
        <v>38</v>
      </c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9"/>
    </row>
    <row r="42" spans="2:13" ht="42.75" customHeight="1" x14ac:dyDescent="0.25">
      <c r="B42" s="39" t="s">
        <v>18</v>
      </c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</row>
    <row r="43" spans="2:13" ht="45" x14ac:dyDescent="0.25">
      <c r="B43" s="41" t="s">
        <v>8</v>
      </c>
      <c r="C43" s="41" t="s">
        <v>19</v>
      </c>
      <c r="D43" s="41"/>
      <c r="E43" s="41"/>
      <c r="F43" s="41"/>
      <c r="G43" s="41" t="s">
        <v>37</v>
      </c>
      <c r="H43" s="41" t="s">
        <v>15</v>
      </c>
      <c r="I43" s="41"/>
      <c r="J43" s="41" t="s">
        <v>53</v>
      </c>
      <c r="K43" s="41" t="s">
        <v>54</v>
      </c>
      <c r="L43" s="41" t="s">
        <v>56</v>
      </c>
      <c r="M43" s="41" t="s">
        <v>20</v>
      </c>
    </row>
    <row r="44" spans="2:13" x14ac:dyDescent="0.25">
      <c r="B44" s="1"/>
      <c r="C44" s="30"/>
      <c r="D44" s="26"/>
      <c r="E44" s="26"/>
      <c r="F44" s="24"/>
      <c r="G44" s="2">
        <v>350</v>
      </c>
      <c r="H44" s="30">
        <v>2</v>
      </c>
      <c r="I44" s="24"/>
      <c r="J44" s="16"/>
      <c r="K44" s="16">
        <v>700</v>
      </c>
      <c r="L44" s="16"/>
      <c r="M44" s="42">
        <f t="shared" ref="M44:M53" si="3">G44*H44</f>
        <v>700</v>
      </c>
    </row>
    <row r="45" spans="2:13" x14ac:dyDescent="0.25">
      <c r="B45" s="1"/>
      <c r="C45" s="30"/>
      <c r="D45" s="26"/>
      <c r="E45" s="26"/>
      <c r="F45" s="24"/>
      <c r="G45" s="2">
        <v>350</v>
      </c>
      <c r="H45" s="30">
        <v>5</v>
      </c>
      <c r="I45" s="24"/>
      <c r="J45" s="16">
        <v>1750</v>
      </c>
      <c r="K45" s="16"/>
      <c r="L45" s="16"/>
      <c r="M45" s="42">
        <f t="shared" si="3"/>
        <v>1750</v>
      </c>
    </row>
    <row r="46" spans="2:13" x14ac:dyDescent="0.25">
      <c r="B46" s="1"/>
      <c r="C46" s="30"/>
      <c r="D46" s="26"/>
      <c r="E46" s="26"/>
      <c r="F46" s="24"/>
      <c r="G46" s="2">
        <v>350</v>
      </c>
      <c r="H46" s="30">
        <v>5</v>
      </c>
      <c r="I46" s="24"/>
      <c r="J46" s="16">
        <v>1750</v>
      </c>
      <c r="K46" s="16"/>
      <c r="L46" s="16"/>
      <c r="M46" s="42">
        <f t="shared" si="3"/>
        <v>1750</v>
      </c>
    </row>
    <row r="47" spans="2:13" x14ac:dyDescent="0.25">
      <c r="B47" s="1"/>
      <c r="C47" s="30"/>
      <c r="D47" s="26"/>
      <c r="E47" s="26"/>
      <c r="F47" s="24"/>
      <c r="G47" s="2"/>
      <c r="H47" s="30"/>
      <c r="I47" s="24"/>
      <c r="J47" s="16"/>
      <c r="K47" s="16"/>
      <c r="L47" s="16"/>
      <c r="M47" s="42">
        <f t="shared" si="3"/>
        <v>0</v>
      </c>
    </row>
    <row r="48" spans="2:13" x14ac:dyDescent="0.25">
      <c r="B48" s="1"/>
      <c r="C48" s="30"/>
      <c r="D48" s="26"/>
      <c r="E48" s="26"/>
      <c r="F48" s="24"/>
      <c r="G48" s="2"/>
      <c r="H48" s="30"/>
      <c r="I48" s="24"/>
      <c r="J48" s="16"/>
      <c r="K48" s="16"/>
      <c r="L48" s="16"/>
      <c r="M48" s="42">
        <f t="shared" si="3"/>
        <v>0</v>
      </c>
    </row>
    <row r="49" spans="2:13" x14ac:dyDescent="0.25">
      <c r="B49" s="1"/>
      <c r="C49" s="30"/>
      <c r="D49" s="26"/>
      <c r="E49" s="26"/>
      <c r="F49" s="24"/>
      <c r="G49" s="2"/>
      <c r="H49" s="30"/>
      <c r="I49" s="24"/>
      <c r="J49" s="16"/>
      <c r="K49" s="16"/>
      <c r="L49" s="16"/>
      <c r="M49" s="42">
        <f t="shared" si="3"/>
        <v>0</v>
      </c>
    </row>
    <row r="50" spans="2:13" x14ac:dyDescent="0.25">
      <c r="B50" s="1"/>
      <c r="C50" s="30"/>
      <c r="D50" s="26"/>
      <c r="E50" s="26"/>
      <c r="F50" s="24"/>
      <c r="G50" s="2"/>
      <c r="H50" s="30"/>
      <c r="I50" s="24"/>
      <c r="J50" s="16"/>
      <c r="K50" s="16"/>
      <c r="L50" s="16"/>
      <c r="M50" s="42">
        <f t="shared" si="3"/>
        <v>0</v>
      </c>
    </row>
    <row r="51" spans="2:13" x14ac:dyDescent="0.25">
      <c r="B51" s="1"/>
      <c r="C51" s="30"/>
      <c r="D51" s="26"/>
      <c r="E51" s="26"/>
      <c r="F51" s="24"/>
      <c r="G51" s="2"/>
      <c r="H51" s="30"/>
      <c r="I51" s="24"/>
      <c r="J51" s="16"/>
      <c r="K51" s="16"/>
      <c r="L51" s="16"/>
      <c r="M51" s="42">
        <f t="shared" si="3"/>
        <v>0</v>
      </c>
    </row>
    <row r="52" spans="2:13" x14ac:dyDescent="0.25">
      <c r="B52" s="1"/>
      <c r="C52" s="30"/>
      <c r="D52" s="26"/>
      <c r="E52" s="26"/>
      <c r="F52" s="24"/>
      <c r="G52" s="2"/>
      <c r="H52" s="30"/>
      <c r="I52" s="24"/>
      <c r="J52" s="16"/>
      <c r="K52" s="16"/>
      <c r="L52" s="16"/>
      <c r="M52" s="42">
        <f t="shared" si="3"/>
        <v>0</v>
      </c>
    </row>
    <row r="53" spans="2:13" x14ac:dyDescent="0.25">
      <c r="B53" s="1"/>
      <c r="C53" s="30"/>
      <c r="D53" s="26"/>
      <c r="E53" s="26"/>
      <c r="F53" s="24"/>
      <c r="G53" s="2"/>
      <c r="H53" s="30"/>
      <c r="I53" s="24"/>
      <c r="J53" s="16"/>
      <c r="K53" s="16"/>
      <c r="L53" s="16"/>
      <c r="M53" s="42">
        <f t="shared" si="3"/>
        <v>0</v>
      </c>
    </row>
    <row r="54" spans="2:13" ht="27.75" customHeight="1" x14ac:dyDescent="0.25">
      <c r="B54" s="44"/>
      <c r="C54" s="44" t="s">
        <v>6</v>
      </c>
      <c r="D54" s="44"/>
      <c r="E54" s="44"/>
      <c r="F54" s="44"/>
      <c r="G54" s="44"/>
      <c r="H54" s="44"/>
      <c r="I54" s="44"/>
      <c r="J54" s="44">
        <f>J44+J45+J46+J47+J48+J49+J50+J51+J52+J53</f>
        <v>3500</v>
      </c>
      <c r="K54" s="44">
        <f>K44+K45+K46+K47+K48+K49+K50+K51+K52+K53</f>
        <v>700</v>
      </c>
      <c r="L54" s="44">
        <f>L44+L45+L46+L47+L48+L49+L50+L51+L52+L53</f>
        <v>0</v>
      </c>
      <c r="M54" s="44">
        <f>M44+M45+M46+M47+M48+M49+M50+M51+M52+M53</f>
        <v>4200</v>
      </c>
    </row>
    <row r="55" spans="2:13" ht="44.25" customHeight="1" x14ac:dyDescent="0.25">
      <c r="B55" s="45" t="s">
        <v>62</v>
      </c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</row>
    <row r="56" spans="2:13" ht="50.25" customHeight="1" x14ac:dyDescent="0.25">
      <c r="B56" s="27" t="s">
        <v>38</v>
      </c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9"/>
    </row>
    <row r="57" spans="2:13" ht="15" customHeight="1" x14ac:dyDescent="0.25">
      <c r="B57" s="4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</row>
    <row r="59" spans="2:13" ht="37.5" customHeight="1" x14ac:dyDescent="0.25">
      <c r="B59" s="39" t="s">
        <v>49</v>
      </c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</row>
    <row r="60" spans="2:13" ht="50.25" customHeight="1" x14ac:dyDescent="0.25">
      <c r="B60" s="41" t="s">
        <v>8</v>
      </c>
      <c r="C60" s="41" t="s">
        <v>42</v>
      </c>
      <c r="D60" s="41"/>
      <c r="E60" s="41"/>
      <c r="F60" s="41"/>
      <c r="G60" s="41" t="s">
        <v>9</v>
      </c>
      <c r="H60" s="41" t="s">
        <v>10</v>
      </c>
      <c r="I60" s="41" t="s">
        <v>11</v>
      </c>
      <c r="J60" s="41" t="s">
        <v>53</v>
      </c>
      <c r="K60" s="41" t="s">
        <v>54</v>
      </c>
      <c r="L60" s="41" t="s">
        <v>56</v>
      </c>
      <c r="M60" s="41" t="s">
        <v>43</v>
      </c>
    </row>
    <row r="61" spans="2:13" ht="24.75" customHeight="1" x14ac:dyDescent="0.25">
      <c r="B61" s="13">
        <v>1</v>
      </c>
      <c r="C61" s="32" t="s">
        <v>73</v>
      </c>
      <c r="D61" s="20"/>
      <c r="E61" s="20"/>
      <c r="F61" s="31"/>
      <c r="G61" s="13">
        <v>20</v>
      </c>
      <c r="H61" s="13" t="s">
        <v>12</v>
      </c>
      <c r="I61" s="15">
        <v>50</v>
      </c>
      <c r="J61" s="15"/>
      <c r="K61" s="15">
        <v>1000</v>
      </c>
      <c r="L61" s="15"/>
      <c r="M61" s="42">
        <f t="shared" ref="M61:M70" si="4">G61*I61</f>
        <v>1000</v>
      </c>
    </row>
    <row r="62" spans="2:13" ht="18.75" customHeight="1" x14ac:dyDescent="0.25">
      <c r="B62" s="1"/>
      <c r="C62" s="30"/>
      <c r="D62" s="26"/>
      <c r="E62" s="26"/>
      <c r="F62" s="24"/>
      <c r="G62" s="1">
        <v>30</v>
      </c>
      <c r="H62" s="1"/>
      <c r="I62" s="2">
        <v>10</v>
      </c>
      <c r="J62" s="2"/>
      <c r="K62" s="2">
        <v>300</v>
      </c>
      <c r="L62" s="2"/>
      <c r="M62" s="42">
        <f t="shared" si="4"/>
        <v>300</v>
      </c>
    </row>
    <row r="63" spans="2:13" x14ac:dyDescent="0.25">
      <c r="B63" s="1"/>
      <c r="C63" s="30"/>
      <c r="D63" s="26"/>
      <c r="E63" s="26"/>
      <c r="F63" s="24"/>
      <c r="G63" s="1">
        <v>3</v>
      </c>
      <c r="H63" s="1"/>
      <c r="I63" s="2">
        <v>20</v>
      </c>
      <c r="J63" s="2"/>
      <c r="K63" s="2">
        <v>60</v>
      </c>
      <c r="L63" s="2"/>
      <c r="M63" s="42">
        <f t="shared" si="4"/>
        <v>60</v>
      </c>
    </row>
    <row r="64" spans="2:13" ht="18.75" customHeight="1" x14ac:dyDescent="0.25">
      <c r="B64" s="1"/>
      <c r="C64" s="30"/>
      <c r="D64" s="26"/>
      <c r="E64" s="26"/>
      <c r="F64" s="24"/>
      <c r="G64" s="1"/>
      <c r="H64" s="1"/>
      <c r="I64" s="2"/>
      <c r="J64" s="2"/>
      <c r="K64" s="2"/>
      <c r="L64" s="2"/>
      <c r="M64" s="42">
        <f t="shared" si="4"/>
        <v>0</v>
      </c>
    </row>
    <row r="65" spans="2:13" ht="17.25" customHeight="1" x14ac:dyDescent="0.25">
      <c r="B65" s="1"/>
      <c r="C65" s="30"/>
      <c r="D65" s="26"/>
      <c r="E65" s="26"/>
      <c r="F65" s="24"/>
      <c r="G65" s="1"/>
      <c r="H65" s="1"/>
      <c r="I65" s="2"/>
      <c r="J65" s="2"/>
      <c r="K65" s="2"/>
      <c r="L65" s="2"/>
      <c r="M65" s="42">
        <f t="shared" si="4"/>
        <v>0</v>
      </c>
    </row>
    <row r="66" spans="2:13" x14ac:dyDescent="0.25">
      <c r="B66" s="1"/>
      <c r="C66" s="30"/>
      <c r="D66" s="26"/>
      <c r="E66" s="26"/>
      <c r="F66" s="24"/>
      <c r="G66" s="1"/>
      <c r="H66" s="1"/>
      <c r="I66" s="2"/>
      <c r="J66" s="2"/>
      <c r="K66" s="2"/>
      <c r="L66" s="2"/>
      <c r="M66" s="42">
        <f t="shared" si="4"/>
        <v>0</v>
      </c>
    </row>
    <row r="67" spans="2:13" x14ac:dyDescent="0.25">
      <c r="B67" s="1"/>
      <c r="C67" s="30"/>
      <c r="D67" s="26"/>
      <c r="E67" s="26"/>
      <c r="F67" s="24"/>
      <c r="G67" s="1"/>
      <c r="H67" s="1"/>
      <c r="I67" s="2"/>
      <c r="J67" s="2"/>
      <c r="K67" s="2"/>
      <c r="L67" s="2"/>
      <c r="M67" s="42">
        <f t="shared" si="4"/>
        <v>0</v>
      </c>
    </row>
    <row r="68" spans="2:13" x14ac:dyDescent="0.25">
      <c r="B68" s="1"/>
      <c r="C68" s="30"/>
      <c r="D68" s="26"/>
      <c r="E68" s="26"/>
      <c r="F68" s="24"/>
      <c r="G68" s="1"/>
      <c r="H68" s="1"/>
      <c r="I68" s="2"/>
      <c r="J68" s="2"/>
      <c r="K68" s="2"/>
      <c r="L68" s="2"/>
      <c r="M68" s="42">
        <f t="shared" si="4"/>
        <v>0</v>
      </c>
    </row>
    <row r="69" spans="2:13" x14ac:dyDescent="0.25">
      <c r="B69" s="1"/>
      <c r="C69" s="30"/>
      <c r="D69" s="26"/>
      <c r="E69" s="26"/>
      <c r="F69" s="24"/>
      <c r="G69" s="1"/>
      <c r="H69" s="1"/>
      <c r="I69" s="2"/>
      <c r="J69" s="2"/>
      <c r="K69" s="2"/>
      <c r="L69" s="2"/>
      <c r="M69" s="42">
        <f t="shared" si="4"/>
        <v>0</v>
      </c>
    </row>
    <row r="70" spans="2:13" x14ac:dyDescent="0.25">
      <c r="B70" s="1"/>
      <c r="C70" s="30"/>
      <c r="D70" s="26"/>
      <c r="E70" s="26"/>
      <c r="F70" s="24"/>
      <c r="G70" s="1"/>
      <c r="H70" s="1"/>
      <c r="I70" s="2"/>
      <c r="J70" s="2"/>
      <c r="K70" s="2"/>
      <c r="L70" s="2"/>
      <c r="M70" s="42">
        <f t="shared" si="4"/>
        <v>0</v>
      </c>
    </row>
    <row r="71" spans="2:13" ht="29.25" customHeight="1" x14ac:dyDescent="0.25">
      <c r="B71" s="44"/>
      <c r="C71" s="44" t="s">
        <v>6</v>
      </c>
      <c r="D71" s="44"/>
      <c r="E71" s="44"/>
      <c r="F71" s="44"/>
      <c r="G71" s="44"/>
      <c r="H71" s="44"/>
      <c r="I71" s="44"/>
      <c r="J71" s="44">
        <f>J61+J62+J63+J64+J65+J66+J67+J68+J69+J70</f>
        <v>0</v>
      </c>
      <c r="K71" s="44">
        <f>K61+K62+K63+K64+K65+K66+K67+K68+K69+K70</f>
        <v>1360</v>
      </c>
      <c r="L71" s="44">
        <f>L61+L62+L63+L64+L65+L66+L67+L68+L69+L70</f>
        <v>0</v>
      </c>
      <c r="M71" s="44">
        <f>M61+M62+M63+M64+M65+M66+M67+M68+M69+M70</f>
        <v>1360</v>
      </c>
    </row>
    <row r="72" spans="2:13" ht="47.25" customHeight="1" x14ac:dyDescent="0.25">
      <c r="B72" s="45" t="s">
        <v>51</v>
      </c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</row>
    <row r="73" spans="2:13" ht="51" customHeight="1" x14ac:dyDescent="0.25">
      <c r="B73" s="27" t="s">
        <v>38</v>
      </c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9"/>
    </row>
    <row r="74" spans="2:13" ht="18" customHeight="1" x14ac:dyDescent="0.25">
      <c r="B74" s="4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</row>
    <row r="75" spans="2:13" ht="17.25" customHeight="1" x14ac:dyDescent="0.25">
      <c r="B75" s="4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</row>
    <row r="76" spans="2:13" ht="51.75" customHeight="1" x14ac:dyDescent="0.25">
      <c r="B76" s="39" t="s">
        <v>50</v>
      </c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</row>
    <row r="77" spans="2:13" ht="60" x14ac:dyDescent="0.25">
      <c r="B77" s="41" t="s">
        <v>8</v>
      </c>
      <c r="C77" s="41" t="s">
        <v>60</v>
      </c>
      <c r="D77" s="41"/>
      <c r="E77" s="41"/>
      <c r="F77" s="41"/>
      <c r="G77" s="41" t="s">
        <v>44</v>
      </c>
      <c r="H77" s="41" t="s">
        <v>25</v>
      </c>
      <c r="I77" s="41" t="s">
        <v>24</v>
      </c>
      <c r="J77" s="41" t="s">
        <v>53</v>
      </c>
      <c r="K77" s="41" t="s">
        <v>54</v>
      </c>
      <c r="L77" s="41" t="s">
        <v>56</v>
      </c>
      <c r="M77" s="41" t="s">
        <v>58</v>
      </c>
    </row>
    <row r="78" spans="2:13" x14ac:dyDescent="0.25">
      <c r="B78" s="13">
        <v>1</v>
      </c>
      <c r="C78" s="32" t="s">
        <v>74</v>
      </c>
      <c r="D78" s="20"/>
      <c r="E78" s="20"/>
      <c r="F78" s="31"/>
      <c r="G78" s="15">
        <v>20</v>
      </c>
      <c r="H78" s="15">
        <v>50</v>
      </c>
      <c r="I78" s="15">
        <v>50</v>
      </c>
      <c r="J78" s="15"/>
      <c r="K78" s="15">
        <v>120</v>
      </c>
      <c r="L78" s="15"/>
      <c r="M78" s="42">
        <f t="shared" ref="M78:M87" si="5">G78+H78+I78</f>
        <v>120</v>
      </c>
    </row>
    <row r="79" spans="2:13" x14ac:dyDescent="0.25">
      <c r="B79" s="1"/>
      <c r="C79" s="30"/>
      <c r="D79" s="26"/>
      <c r="E79" s="26"/>
      <c r="F79" s="24"/>
      <c r="G79" s="2">
        <v>30</v>
      </c>
      <c r="H79" s="2"/>
      <c r="I79" s="2">
        <v>10</v>
      </c>
      <c r="J79" s="2"/>
      <c r="K79" s="2">
        <v>40</v>
      </c>
      <c r="L79" s="2"/>
      <c r="M79" s="42">
        <f t="shared" si="5"/>
        <v>40</v>
      </c>
    </row>
    <row r="80" spans="2:13" x14ac:dyDescent="0.25">
      <c r="B80" s="1"/>
      <c r="C80" s="30"/>
      <c r="D80" s="26"/>
      <c r="E80" s="26"/>
      <c r="F80" s="24"/>
      <c r="G80" s="2"/>
      <c r="H80" s="2"/>
      <c r="I80" s="2"/>
      <c r="J80" s="2"/>
      <c r="K80" s="2"/>
      <c r="L80" s="2"/>
      <c r="M80" s="42">
        <f t="shared" si="5"/>
        <v>0</v>
      </c>
    </row>
    <row r="81" spans="2:13" x14ac:dyDescent="0.25">
      <c r="B81" s="1"/>
      <c r="C81" s="30"/>
      <c r="D81" s="26"/>
      <c r="E81" s="26"/>
      <c r="F81" s="24"/>
      <c r="G81" s="2"/>
      <c r="H81" s="2"/>
      <c r="I81" s="2"/>
      <c r="J81" s="2"/>
      <c r="K81" s="2"/>
      <c r="L81" s="2"/>
      <c r="M81" s="42">
        <f t="shared" si="5"/>
        <v>0</v>
      </c>
    </row>
    <row r="82" spans="2:13" x14ac:dyDescent="0.25">
      <c r="B82" s="1"/>
      <c r="C82" s="30"/>
      <c r="D82" s="26"/>
      <c r="E82" s="26"/>
      <c r="F82" s="24"/>
      <c r="G82" s="2"/>
      <c r="H82" s="2"/>
      <c r="I82" s="2"/>
      <c r="J82" s="2"/>
      <c r="K82" s="2"/>
      <c r="L82" s="2"/>
      <c r="M82" s="42">
        <f t="shared" si="5"/>
        <v>0</v>
      </c>
    </row>
    <row r="83" spans="2:13" x14ac:dyDescent="0.25">
      <c r="B83" s="1"/>
      <c r="C83" s="30"/>
      <c r="D83" s="26"/>
      <c r="E83" s="26"/>
      <c r="F83" s="24"/>
      <c r="G83" s="2"/>
      <c r="H83" s="2"/>
      <c r="I83" s="2"/>
      <c r="J83" s="2"/>
      <c r="K83" s="2"/>
      <c r="L83" s="2"/>
      <c r="M83" s="42">
        <f t="shared" si="5"/>
        <v>0</v>
      </c>
    </row>
    <row r="84" spans="2:13" x14ac:dyDescent="0.25">
      <c r="B84" s="1"/>
      <c r="C84" s="30"/>
      <c r="D84" s="26"/>
      <c r="E84" s="26"/>
      <c r="F84" s="24"/>
      <c r="G84" s="2"/>
      <c r="H84" s="2"/>
      <c r="I84" s="2"/>
      <c r="J84" s="2"/>
      <c r="K84" s="2"/>
      <c r="L84" s="2"/>
      <c r="M84" s="42">
        <f t="shared" si="5"/>
        <v>0</v>
      </c>
    </row>
    <row r="85" spans="2:13" x14ac:dyDescent="0.25">
      <c r="B85" s="1"/>
      <c r="C85" s="30"/>
      <c r="D85" s="26"/>
      <c r="E85" s="26"/>
      <c r="F85" s="24"/>
      <c r="G85" s="2"/>
      <c r="H85" s="2"/>
      <c r="I85" s="2"/>
      <c r="J85" s="2"/>
      <c r="K85" s="2"/>
      <c r="L85" s="2"/>
      <c r="M85" s="42">
        <f t="shared" si="5"/>
        <v>0</v>
      </c>
    </row>
    <row r="86" spans="2:13" x14ac:dyDescent="0.25">
      <c r="B86" s="1"/>
      <c r="C86" s="30"/>
      <c r="D86" s="26"/>
      <c r="E86" s="26"/>
      <c r="F86" s="24"/>
      <c r="G86" s="2"/>
      <c r="H86" s="2"/>
      <c r="I86" s="2"/>
      <c r="J86" s="2"/>
      <c r="K86" s="2"/>
      <c r="L86" s="2"/>
      <c r="M86" s="42">
        <f t="shared" si="5"/>
        <v>0</v>
      </c>
    </row>
    <row r="87" spans="2:13" x14ac:dyDescent="0.25">
      <c r="B87" s="1"/>
      <c r="C87" s="30"/>
      <c r="D87" s="26"/>
      <c r="E87" s="26"/>
      <c r="F87" s="24"/>
      <c r="G87" s="2"/>
      <c r="H87" s="2"/>
      <c r="I87" s="2"/>
      <c r="J87" s="2"/>
      <c r="K87" s="2"/>
      <c r="L87" s="2"/>
      <c r="M87" s="42">
        <f t="shared" si="5"/>
        <v>0</v>
      </c>
    </row>
    <row r="88" spans="2:13" ht="30.75" customHeight="1" x14ac:dyDescent="0.25">
      <c r="B88" s="44"/>
      <c r="C88" s="44" t="s">
        <v>59</v>
      </c>
      <c r="D88" s="44"/>
      <c r="E88" s="44"/>
      <c r="F88" s="44"/>
      <c r="G88" s="44"/>
      <c r="H88" s="44"/>
      <c r="I88" s="44"/>
      <c r="J88" s="44">
        <f>J78+J79+J80+J81+J82+J83+J84+J85+J86+J87</f>
        <v>0</v>
      </c>
      <c r="K88" s="44">
        <f>K78+K79+K80+K81+K82+K83+K84+K85+K86+K87</f>
        <v>160</v>
      </c>
      <c r="L88" s="44">
        <f>L78+L79+L80+L81+L82+L83+L84+L85+L86+L87</f>
        <v>0</v>
      </c>
      <c r="M88" s="44">
        <f>M78+M79+M80+M81+M82+M83+M84+M85+M86+M87</f>
        <v>160</v>
      </c>
    </row>
    <row r="89" spans="2:13" ht="45" customHeight="1" x14ac:dyDescent="0.25">
      <c r="B89" s="45" t="s">
        <v>70</v>
      </c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</row>
    <row r="90" spans="2:13" ht="51.75" customHeight="1" x14ac:dyDescent="0.25">
      <c r="B90" s="27" t="s">
        <v>38</v>
      </c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9"/>
    </row>
    <row r="91" spans="2:13" ht="18.75" customHeight="1" x14ac:dyDescent="0.25">
      <c r="B91" s="4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</row>
    <row r="92" spans="2:13" ht="18" customHeight="1" x14ac:dyDescent="0.25">
      <c r="B92" s="4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</row>
    <row r="93" spans="2:13" ht="42.75" customHeight="1" x14ac:dyDescent="0.25">
      <c r="B93" s="39" t="s">
        <v>26</v>
      </c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</row>
    <row r="94" spans="2:13" ht="48" customHeight="1" x14ac:dyDescent="0.25">
      <c r="B94" s="41" t="s">
        <v>8</v>
      </c>
      <c r="C94" s="41" t="s">
        <v>27</v>
      </c>
      <c r="D94" s="41"/>
      <c r="E94" s="41"/>
      <c r="F94" s="41"/>
      <c r="G94" s="41" t="s">
        <v>28</v>
      </c>
      <c r="H94" s="41" t="s">
        <v>29</v>
      </c>
      <c r="I94" s="41" t="s">
        <v>30</v>
      </c>
      <c r="J94" s="41" t="s">
        <v>53</v>
      </c>
      <c r="K94" s="41" t="s">
        <v>54</v>
      </c>
      <c r="L94" s="41" t="s">
        <v>56</v>
      </c>
      <c r="M94" s="41" t="s">
        <v>31</v>
      </c>
    </row>
    <row r="95" spans="2:13" x14ac:dyDescent="0.25">
      <c r="B95" s="1"/>
      <c r="C95" s="30"/>
      <c r="D95" s="26"/>
      <c r="E95" s="26"/>
      <c r="F95" s="24"/>
      <c r="G95" s="2">
        <v>500</v>
      </c>
      <c r="H95" s="2">
        <v>100</v>
      </c>
      <c r="I95" s="2">
        <v>400</v>
      </c>
      <c r="J95" s="2">
        <v>100</v>
      </c>
      <c r="K95" s="2"/>
      <c r="L95" s="2"/>
      <c r="M95" s="42">
        <f t="shared" ref="M95:M104" si="6">G95-I95</f>
        <v>100</v>
      </c>
    </row>
    <row r="96" spans="2:13" x14ac:dyDescent="0.25">
      <c r="B96" s="1"/>
      <c r="C96" s="30"/>
      <c r="D96" s="26"/>
      <c r="E96" s="26"/>
      <c r="F96" s="24"/>
      <c r="G96" s="2">
        <v>30</v>
      </c>
      <c r="H96" s="2"/>
      <c r="I96" s="2">
        <v>10</v>
      </c>
      <c r="J96" s="2"/>
      <c r="K96" s="2">
        <v>20</v>
      </c>
      <c r="L96" s="2"/>
      <c r="M96" s="42">
        <f t="shared" si="6"/>
        <v>20</v>
      </c>
    </row>
    <row r="97" spans="2:14" x14ac:dyDescent="0.25">
      <c r="B97" s="1"/>
      <c r="C97" s="30"/>
      <c r="D97" s="26"/>
      <c r="E97" s="26"/>
      <c r="F97" s="24"/>
      <c r="G97" s="2"/>
      <c r="H97" s="2"/>
      <c r="I97" s="2"/>
      <c r="J97" s="2"/>
      <c r="K97" s="2"/>
      <c r="L97" s="2"/>
      <c r="M97" s="42">
        <f t="shared" si="6"/>
        <v>0</v>
      </c>
    </row>
    <row r="98" spans="2:14" x14ac:dyDescent="0.25">
      <c r="B98" s="1"/>
      <c r="C98" s="30"/>
      <c r="D98" s="26"/>
      <c r="E98" s="26"/>
      <c r="F98" s="24"/>
      <c r="G98" s="2"/>
      <c r="H98" s="2"/>
      <c r="I98" s="2"/>
      <c r="J98" s="2"/>
      <c r="K98" s="2"/>
      <c r="L98" s="2"/>
      <c r="M98" s="42">
        <f t="shared" si="6"/>
        <v>0</v>
      </c>
    </row>
    <row r="99" spans="2:14" x14ac:dyDescent="0.25">
      <c r="B99" s="1"/>
      <c r="C99" s="30"/>
      <c r="D99" s="26"/>
      <c r="E99" s="26"/>
      <c r="F99" s="24"/>
      <c r="G99" s="2"/>
      <c r="H99" s="2"/>
      <c r="I99" s="2"/>
      <c r="J99" s="2"/>
      <c r="K99" s="2"/>
      <c r="L99" s="2"/>
      <c r="M99" s="42">
        <f t="shared" si="6"/>
        <v>0</v>
      </c>
    </row>
    <row r="100" spans="2:14" x14ac:dyDescent="0.25">
      <c r="B100" s="1"/>
      <c r="C100" s="30"/>
      <c r="D100" s="26"/>
      <c r="E100" s="26"/>
      <c r="F100" s="24"/>
      <c r="G100" s="2"/>
      <c r="H100" s="2"/>
      <c r="I100" s="2"/>
      <c r="J100" s="2"/>
      <c r="K100" s="2"/>
      <c r="L100" s="2"/>
      <c r="M100" s="42">
        <f t="shared" si="6"/>
        <v>0</v>
      </c>
    </row>
    <row r="101" spans="2:14" x14ac:dyDescent="0.25">
      <c r="B101" s="1"/>
      <c r="C101" s="30"/>
      <c r="D101" s="26"/>
      <c r="E101" s="26"/>
      <c r="F101" s="24"/>
      <c r="G101" s="2"/>
      <c r="H101" s="2"/>
      <c r="I101" s="2"/>
      <c r="J101" s="2"/>
      <c r="K101" s="2"/>
      <c r="L101" s="2"/>
      <c r="M101" s="42">
        <f t="shared" si="6"/>
        <v>0</v>
      </c>
    </row>
    <row r="102" spans="2:14" x14ac:dyDescent="0.25">
      <c r="B102" s="1"/>
      <c r="C102" s="30"/>
      <c r="D102" s="26"/>
      <c r="E102" s="26"/>
      <c r="F102" s="24"/>
      <c r="G102" s="2"/>
      <c r="H102" s="2"/>
      <c r="I102" s="2"/>
      <c r="J102" s="2"/>
      <c r="K102" s="2"/>
      <c r="L102" s="2"/>
      <c r="M102" s="42">
        <f t="shared" si="6"/>
        <v>0</v>
      </c>
    </row>
    <row r="103" spans="2:14" x14ac:dyDescent="0.25">
      <c r="B103" s="1"/>
      <c r="C103" s="30"/>
      <c r="D103" s="26"/>
      <c r="E103" s="26"/>
      <c r="F103" s="24"/>
      <c r="G103" s="2"/>
      <c r="H103" s="2"/>
      <c r="I103" s="2"/>
      <c r="J103" s="2"/>
      <c r="K103" s="2"/>
      <c r="L103" s="2"/>
      <c r="M103" s="42">
        <f t="shared" si="6"/>
        <v>0</v>
      </c>
    </row>
    <row r="104" spans="2:14" x14ac:dyDescent="0.25">
      <c r="B104" s="1"/>
      <c r="C104" s="30"/>
      <c r="D104" s="26"/>
      <c r="E104" s="26"/>
      <c r="F104" s="24"/>
      <c r="G104" s="2"/>
      <c r="H104" s="2"/>
      <c r="I104" s="2"/>
      <c r="J104" s="2"/>
      <c r="K104" s="2"/>
      <c r="L104" s="2"/>
      <c r="M104" s="42">
        <f t="shared" si="6"/>
        <v>0</v>
      </c>
    </row>
    <row r="105" spans="2:14" ht="27.75" customHeight="1" x14ac:dyDescent="0.25">
      <c r="B105" s="44"/>
      <c r="C105" s="44" t="s">
        <v>6</v>
      </c>
      <c r="D105" s="44"/>
      <c r="E105" s="44"/>
      <c r="F105" s="44"/>
      <c r="G105" s="44"/>
      <c r="H105" s="44"/>
      <c r="I105" s="44"/>
      <c r="J105" s="44">
        <f>J95+J96+J97+J98+J99+J100+J101+J102+J103+J104</f>
        <v>100</v>
      </c>
      <c r="K105" s="44">
        <f>K95+K96+K97+K98+K99+K100+K101+K102+K103+K104</f>
        <v>20</v>
      </c>
      <c r="L105" s="44">
        <f>L95+L96+L97+L98+L99+L100+L101+L102+L103+L104</f>
        <v>0</v>
      </c>
      <c r="M105" s="44">
        <f>M95+M96+M97+M98+M99+M100+M101+M102+M103+M104</f>
        <v>120</v>
      </c>
    </row>
    <row r="106" spans="2:14" ht="48.75" customHeight="1" x14ac:dyDescent="0.25">
      <c r="B106" s="45" t="s">
        <v>45</v>
      </c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</row>
    <row r="107" spans="2:14" ht="43.5" customHeight="1" x14ac:dyDescent="0.25">
      <c r="B107" s="27" t="s">
        <v>38</v>
      </c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9"/>
    </row>
    <row r="108" spans="2:14" ht="16.5" customHeight="1" x14ac:dyDescent="0.25">
      <c r="B108" s="4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</row>
    <row r="110" spans="2:14" ht="40.5" customHeight="1" x14ac:dyDescent="0.25">
      <c r="B110" s="39" t="s">
        <v>21</v>
      </c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</row>
    <row r="111" spans="2:14" ht="48.75" customHeight="1" x14ac:dyDescent="0.25">
      <c r="B111" s="41" t="s">
        <v>22</v>
      </c>
      <c r="C111" s="47" t="s">
        <v>23</v>
      </c>
      <c r="D111" s="48"/>
      <c r="E111" s="48"/>
      <c r="F111" s="49"/>
      <c r="G111" s="47" t="s">
        <v>63</v>
      </c>
      <c r="H111" s="49"/>
      <c r="I111" s="47" t="s">
        <v>64</v>
      </c>
      <c r="J111" s="49"/>
      <c r="K111" s="47" t="s">
        <v>65</v>
      </c>
      <c r="L111" s="49"/>
      <c r="M111" s="41"/>
    </row>
    <row r="112" spans="2:14" ht="21" customHeight="1" x14ac:dyDescent="0.25">
      <c r="B112" s="50">
        <v>7.0000000000000007E-2</v>
      </c>
      <c r="C112" s="51">
        <f>M54+M37+M18+M105+M88+M71</f>
        <v>19500</v>
      </c>
      <c r="D112" s="52"/>
      <c r="E112" s="52"/>
      <c r="F112" s="53"/>
      <c r="G112" s="51">
        <f>J105+J88+J71+J54+J37+J18</f>
        <v>5100</v>
      </c>
      <c r="H112" s="52"/>
      <c r="I112" s="51">
        <f>K105+K88+K71+K54+K37+K18</f>
        <v>10400</v>
      </c>
      <c r="J112" s="52"/>
      <c r="K112" s="51">
        <f>L105+L88+L71+L54+L37+L18</f>
        <v>4000</v>
      </c>
      <c r="L112" s="52"/>
      <c r="M112" s="51"/>
      <c r="N112" s="52"/>
    </row>
    <row r="113" spans="2:17" ht="63" customHeight="1" x14ac:dyDescent="0.25">
      <c r="B113" s="41" t="s">
        <v>66</v>
      </c>
      <c r="C113" s="54">
        <f>(B112*C112)/100</f>
        <v>13.650000000000002</v>
      </c>
      <c r="D113" s="48"/>
      <c r="E113" s="48" t="e">
        <f>(#REF!*#REF!)/100</f>
        <v>#REF!</v>
      </c>
      <c r="F113" s="49"/>
      <c r="G113" s="54">
        <f>(B112*G112)/100</f>
        <v>3.5700000000000007</v>
      </c>
      <c r="H113" s="48"/>
      <c r="I113" s="54">
        <f>(B112*I112)/100</f>
        <v>7.2800000000000011</v>
      </c>
      <c r="J113" s="48"/>
      <c r="K113" s="54">
        <f>(B112*K112)/100</f>
        <v>2.8</v>
      </c>
      <c r="L113" s="48"/>
      <c r="M113" s="55"/>
    </row>
    <row r="114" spans="2:17" ht="48" customHeight="1" x14ac:dyDescent="0.25">
      <c r="B114" s="45" t="s">
        <v>36</v>
      </c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</row>
    <row r="115" spans="2:17" ht="54" customHeight="1" x14ac:dyDescent="0.25">
      <c r="B115" s="27" t="s">
        <v>38</v>
      </c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9"/>
    </row>
    <row r="116" spans="2:17" x14ac:dyDescent="0.25">
      <c r="F116">
        <v>250000</v>
      </c>
    </row>
    <row r="118" spans="2:17" ht="36.75" customHeight="1" x14ac:dyDescent="0.25">
      <c r="B118" s="39" t="s">
        <v>6</v>
      </c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</row>
    <row r="119" spans="2:17" ht="56.25" customHeight="1" x14ac:dyDescent="0.25">
      <c r="B119" s="47" t="s">
        <v>32</v>
      </c>
      <c r="C119" s="49"/>
      <c r="D119" s="47" t="s">
        <v>34</v>
      </c>
      <c r="E119" s="49"/>
      <c r="F119" s="47" t="s">
        <v>35</v>
      </c>
      <c r="G119" s="49"/>
      <c r="H119" s="47" t="s">
        <v>53</v>
      </c>
      <c r="I119" s="49"/>
      <c r="J119" s="57" t="s">
        <v>54</v>
      </c>
      <c r="K119" s="57" t="s">
        <v>56</v>
      </c>
      <c r="L119" s="57" t="s">
        <v>61</v>
      </c>
      <c r="M119" s="57" t="s">
        <v>33</v>
      </c>
      <c r="N119" s="56"/>
      <c r="Q119" s="6"/>
    </row>
    <row r="120" spans="2:17" ht="29.25" customHeight="1" x14ac:dyDescent="0.25">
      <c r="B120" s="19">
        <f>C113+M105+M88+M71+M54+M37+M18</f>
        <v>19513.650000000001</v>
      </c>
      <c r="C120" s="20"/>
      <c r="D120" s="21">
        <v>85</v>
      </c>
      <c r="E120" s="22"/>
      <c r="F120" s="21">
        <v>15</v>
      </c>
      <c r="G120" s="21"/>
      <c r="H120" s="23">
        <f>J105+J88+J71+J54+J37+J18+G113</f>
        <v>5103.57</v>
      </c>
      <c r="I120" s="24"/>
      <c r="J120" s="17">
        <f>K105+K88+K71+K54+K37+K18+I113</f>
        <v>10407.280000000001</v>
      </c>
      <c r="K120" s="17">
        <f>L105+L88+L71+L54+L37+L18+K113</f>
        <v>4002.8</v>
      </c>
      <c r="L120" s="17">
        <f>(B120*D120)/100</f>
        <v>16586.602500000001</v>
      </c>
      <c r="M120" s="19">
        <f>(F120*B120)/100</f>
        <v>2927.0475000000001</v>
      </c>
      <c r="N120" s="25"/>
    </row>
    <row r="121" spans="2:17" ht="18.75" customHeight="1" x14ac:dyDescent="0.25">
      <c r="B121" s="7"/>
      <c r="C121" s="8"/>
      <c r="D121" s="9"/>
      <c r="E121" s="10"/>
      <c r="F121" s="9"/>
      <c r="G121" s="9"/>
      <c r="H121" s="7"/>
      <c r="M121" s="11"/>
      <c r="N121" s="12"/>
    </row>
    <row r="123" spans="2:17" x14ac:dyDescent="0.25">
      <c r="C123" s="18">
        <v>160500</v>
      </c>
      <c r="D123" s="18"/>
      <c r="E123" s="18">
        <f>(C123*D120)/100</f>
        <v>136425</v>
      </c>
      <c r="F123" s="18">
        <f>(C123*F120)/100</f>
        <v>24075</v>
      </c>
      <c r="H123">
        <v>250000</v>
      </c>
    </row>
    <row r="125" spans="2:17" x14ac:dyDescent="0.25">
      <c r="E125">
        <f>(E123*7)/100</f>
        <v>9549.75</v>
      </c>
    </row>
  </sheetData>
  <mergeCells count="118">
    <mergeCell ref="C31:F31"/>
    <mergeCell ref="C32:F32"/>
    <mergeCell ref="C44:F44"/>
    <mergeCell ref="H44:I44"/>
    <mergeCell ref="C45:F45"/>
    <mergeCell ref="H45:I45"/>
    <mergeCell ref="C46:F46"/>
    <mergeCell ref="G111:H111"/>
    <mergeCell ref="I111:J111"/>
    <mergeCell ref="H46:I46"/>
    <mergeCell ref="C50:F50"/>
    <mergeCell ref="H50:I50"/>
    <mergeCell ref="C51:F51"/>
    <mergeCell ref="H51:I51"/>
    <mergeCell ref="C52:F52"/>
    <mergeCell ref="H52:I52"/>
    <mergeCell ref="C47:F47"/>
    <mergeCell ref="H47:I47"/>
    <mergeCell ref="C96:F96"/>
    <mergeCell ref="C97:F97"/>
    <mergeCell ref="B89:M89"/>
    <mergeCell ref="C104:F104"/>
    <mergeCell ref="C48:F48"/>
    <mergeCell ref="H48:I48"/>
    <mergeCell ref="C27:F27"/>
    <mergeCell ref="C28:F28"/>
    <mergeCell ref="H27:I27"/>
    <mergeCell ref="H28:I28"/>
    <mergeCell ref="H29:I29"/>
    <mergeCell ref="H30:I30"/>
    <mergeCell ref="C29:F29"/>
    <mergeCell ref="C30:F30"/>
    <mergeCell ref="B1:M1"/>
    <mergeCell ref="C2:M2"/>
    <mergeCell ref="C3:M3"/>
    <mergeCell ref="B4:M4"/>
    <mergeCell ref="B42:M42"/>
    <mergeCell ref="H31:I31"/>
    <mergeCell ref="H32:I32"/>
    <mergeCell ref="H33:I33"/>
    <mergeCell ref="H34:I34"/>
    <mergeCell ref="H35:I35"/>
    <mergeCell ref="H36:I36"/>
    <mergeCell ref="C35:F35"/>
    <mergeCell ref="C36:F36"/>
    <mergeCell ref="B38:M38"/>
    <mergeCell ref="B39:M39"/>
    <mergeCell ref="B19:M19"/>
    <mergeCell ref="B20:M20"/>
    <mergeCell ref="B6:M6"/>
    <mergeCell ref="C33:F33"/>
    <mergeCell ref="C34:F34"/>
    <mergeCell ref="B25:M25"/>
    <mergeCell ref="C49:F49"/>
    <mergeCell ref="H49:I49"/>
    <mergeCell ref="C53:F53"/>
    <mergeCell ref="H53:I53"/>
    <mergeCell ref="B55:M55"/>
    <mergeCell ref="B56:M56"/>
    <mergeCell ref="C83:F83"/>
    <mergeCell ref="B90:M90"/>
    <mergeCell ref="B59:M59"/>
    <mergeCell ref="C61:F61"/>
    <mergeCell ref="C62:F62"/>
    <mergeCell ref="C63:F63"/>
    <mergeCell ref="C70:F70"/>
    <mergeCell ref="C67:F67"/>
    <mergeCell ref="C68:F68"/>
    <mergeCell ref="C69:F69"/>
    <mergeCell ref="C64:F64"/>
    <mergeCell ref="C65:F65"/>
    <mergeCell ref="C66:F66"/>
    <mergeCell ref="B93:M93"/>
    <mergeCell ref="C95:F95"/>
    <mergeCell ref="C87:F87"/>
    <mergeCell ref="C86:F86"/>
    <mergeCell ref="C85:F85"/>
    <mergeCell ref="C84:F84"/>
    <mergeCell ref="B72:M72"/>
    <mergeCell ref="B73:M73"/>
    <mergeCell ref="B76:M76"/>
    <mergeCell ref="C78:F78"/>
    <mergeCell ref="C79:F79"/>
    <mergeCell ref="C80:F80"/>
    <mergeCell ref="C81:F81"/>
    <mergeCell ref="C82:F82"/>
    <mergeCell ref="B106:M106"/>
    <mergeCell ref="B107:M107"/>
    <mergeCell ref="B118:M118"/>
    <mergeCell ref="C98:F98"/>
    <mergeCell ref="C99:F99"/>
    <mergeCell ref="C100:F100"/>
    <mergeCell ref="C101:F101"/>
    <mergeCell ref="C102:F102"/>
    <mergeCell ref="C103:F103"/>
    <mergeCell ref="B115:M115"/>
    <mergeCell ref="B114:M114"/>
    <mergeCell ref="C111:F111"/>
    <mergeCell ref="C112:F112"/>
    <mergeCell ref="K111:L111"/>
    <mergeCell ref="C113:F113"/>
    <mergeCell ref="G113:H113"/>
    <mergeCell ref="B110:M110"/>
    <mergeCell ref="I113:J113"/>
    <mergeCell ref="K113:L113"/>
    <mergeCell ref="I112:J112"/>
    <mergeCell ref="K112:L112"/>
    <mergeCell ref="G112:H112"/>
    <mergeCell ref="M112:N112"/>
    <mergeCell ref="H119:I119"/>
    <mergeCell ref="B120:C120"/>
    <mergeCell ref="D120:E120"/>
    <mergeCell ref="H120:I120"/>
    <mergeCell ref="F119:G119"/>
    <mergeCell ref="F120:G120"/>
    <mergeCell ref="M120:N120"/>
    <mergeCell ref="B119:C119"/>
    <mergeCell ref="D119:E119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79f8fa4-808a-43fb-a88d-85420abd5e4f">
      <Terms xmlns="http://schemas.microsoft.com/office/infopath/2007/PartnerControls"/>
    </lcf76f155ced4ddcb4097134ff3c332f>
    <TaxCatchAll xmlns="8ac0b59d-832f-4e0d-9c35-559b5795822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BE78ABA5075F4E91513C9398CD1290" ma:contentTypeVersion="13" ma:contentTypeDescription="Create a new document." ma:contentTypeScope="" ma:versionID="8117d39ba0a0237ae1300fa83b4c48fd">
  <xsd:schema xmlns:xsd="http://www.w3.org/2001/XMLSchema" xmlns:xs="http://www.w3.org/2001/XMLSchema" xmlns:p="http://schemas.microsoft.com/office/2006/metadata/properties" xmlns:ns2="8ac0b59d-832f-4e0d-9c35-559b57958224" xmlns:ns3="879f8fa4-808a-43fb-a88d-85420abd5e4f" targetNamespace="http://schemas.microsoft.com/office/2006/metadata/properties" ma:root="true" ma:fieldsID="0d92754e0d15b9a467446a8fc278cda2" ns2:_="" ns3:_="">
    <xsd:import namespace="8ac0b59d-832f-4e0d-9c35-559b57958224"/>
    <xsd:import namespace="879f8fa4-808a-43fb-a88d-85420abd5e4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b59d-832f-4e0d-9c35-559b5795822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549bbd0e-9abe-49c1-9111-e6e3554003cd}" ma:internalName="TaxCatchAll" ma:showField="CatchAllData" ma:web="8ac0b59d-832f-4e0d-9c35-559b579582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9f8fa4-808a-43fb-a88d-85420abd5e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9d53e50-2b7a-4eed-b4b3-458a2710db0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3B7A14-98CD-4F4B-8D7D-725554CFCCF0}">
  <ds:schemaRefs>
    <ds:schemaRef ds:uri="http://schemas.microsoft.com/office/2006/metadata/properties"/>
    <ds:schemaRef ds:uri="http://schemas.microsoft.com/office/infopath/2007/PartnerControls"/>
    <ds:schemaRef ds:uri="879f8fa4-808a-43fb-a88d-85420abd5e4f"/>
    <ds:schemaRef ds:uri="8ac0b59d-832f-4e0d-9c35-559b57958224"/>
  </ds:schemaRefs>
</ds:datastoreItem>
</file>

<file path=customXml/itemProps2.xml><?xml version="1.0" encoding="utf-8"?>
<ds:datastoreItem xmlns:ds="http://schemas.openxmlformats.org/officeDocument/2006/customXml" ds:itemID="{96654BAA-1891-49DA-9010-2690915EAC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c0b59d-832f-4e0d-9c35-559b57958224"/>
    <ds:schemaRef ds:uri="879f8fa4-808a-43fb-a88d-85420abd5e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4CF3191-4715-45BA-9ED5-4772418E9EF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FINANCIJSKI PLAN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2023-01-18T14:42:32Z</dcterms:created>
  <dcterms:modified xsi:type="dcterms:W3CDTF">2023-05-26T12:00:22Z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0x0101005CBE78ABA5075F4E91513C9398CD1290</vt:lpwstr>
  </property>
  <property fmtid="{D5CDD505-2E9C-101B-9397-08002B2CF9AE}" pid="3" name="MediaServiceImageTags">
    <vt:lpwstr/>
  </property>
</Properties>
</file>